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936" activeTab="3"/>
  </bookViews>
  <sheets>
    <sheet name="قیر (2)" sheetId="1" r:id="rId1"/>
    <sheet name="قیر" sheetId="2" r:id="rId2"/>
    <sheet name="مابه التفاوت قیر" sheetId="3" r:id="rId3"/>
    <sheet name="صفحه اول" sheetId="4" r:id="rId4"/>
  </sheets>
  <definedNames>
    <definedName name="_xlnm.Print_Area" localSheetId="3">'صفحه اول'!$B$1:$G$37</definedName>
    <definedName name="_xlnm.Print_Area" localSheetId="1">'قیر'!$A$1:$J$16</definedName>
    <definedName name="_xlnm.Print_Area" localSheetId="0">'قیر (2)'!$A$1:$H$16</definedName>
    <definedName name="_xlnm.Print_Area" localSheetId="2">'مابه التفاوت قیر'!$A$1:$D$23</definedName>
    <definedName name="تناسب_دوره">#REF!</definedName>
    <definedName name="ضرايب">#REF!</definedName>
  </definedNames>
  <calcPr fullCalcOnLoad="1"/>
</workbook>
</file>

<file path=xl/sharedStrings.xml><?xml version="1.0" encoding="utf-8"?>
<sst xmlns="http://schemas.openxmlformats.org/spreadsheetml/2006/main" count="81" uniqueCount="53">
  <si>
    <t>جمع</t>
  </si>
  <si>
    <t>ردیف</t>
  </si>
  <si>
    <t>موضوع صورتحساب</t>
  </si>
  <si>
    <t>مبلغ قابل پرداخت</t>
  </si>
  <si>
    <t>مابه التفاوت قير</t>
  </si>
  <si>
    <t>دوره مبنای پیمان   :   سه ماهه چهارم 91</t>
  </si>
  <si>
    <t>جدول محاسبه تفاوت بهای قیر</t>
  </si>
  <si>
    <t>قیمت مصالح طبق فاکتور</t>
  </si>
  <si>
    <t>شماره و 
تاریخ فاکتور</t>
  </si>
  <si>
    <t>تاریخ ورود به کارگاه</t>
  </si>
  <si>
    <t>مقدار مصرفی طبق فاکتور</t>
  </si>
  <si>
    <t>واحد</t>
  </si>
  <si>
    <t>شرح مصالح</t>
  </si>
  <si>
    <t>1101543
93/5/6</t>
  </si>
  <si>
    <t>93/5/6</t>
  </si>
  <si>
    <t>کیلوگرم</t>
  </si>
  <si>
    <t>قیر 60/70</t>
  </si>
  <si>
    <t>1101550
93/5/7</t>
  </si>
  <si>
    <t>93/5/7</t>
  </si>
  <si>
    <t>وزارت راه و شهرسازی</t>
  </si>
  <si>
    <t>معاونت ساخت و توسعه راهها</t>
  </si>
  <si>
    <t>ردیف فهرست</t>
  </si>
  <si>
    <t>میزان قیر</t>
  </si>
  <si>
    <t>میزان آسفالت</t>
  </si>
  <si>
    <t>شرح عملیات</t>
  </si>
  <si>
    <t>پریمکت</t>
  </si>
  <si>
    <t>تک کت</t>
  </si>
  <si>
    <t>بیندر</t>
  </si>
  <si>
    <t>توپکا</t>
  </si>
  <si>
    <t>قیر در متر مربع</t>
  </si>
  <si>
    <t>جمع کل قیر مصرفی</t>
  </si>
  <si>
    <t>جمع (کیلوگرم)</t>
  </si>
  <si>
    <t>محاسبه مقدار قیر مصرفی تا کارکرد 13:</t>
  </si>
  <si>
    <t>93/5/9</t>
  </si>
  <si>
    <t>93/5/10</t>
  </si>
  <si>
    <t>مابه التفاوت قیر</t>
  </si>
  <si>
    <t xml:space="preserve">مبلغ فعلی  </t>
  </si>
  <si>
    <t>مبلغ قبلی  ( تعدیل شماره 13 )</t>
  </si>
  <si>
    <t>توضیحات</t>
  </si>
  <si>
    <t>نقل از کارکرد شماره 13</t>
  </si>
  <si>
    <t>مجموع مقدار نقل شده از کارکرد شماره 13 و صورتجلسه پیوست</t>
  </si>
  <si>
    <t xml:space="preserve"> مبالغ فوق به ریال می باشند.</t>
  </si>
  <si>
    <r>
      <t xml:space="preserve">بهای واحد مبنا
جدول شماره </t>
    </r>
    <r>
      <rPr>
        <u val="single"/>
        <sz val="12"/>
        <rFont val="B Nazanin"/>
        <family val="0"/>
      </rPr>
      <t>1</t>
    </r>
    <r>
      <rPr>
        <sz val="12"/>
        <rFont val="B Nazanin"/>
        <family val="0"/>
      </rPr>
      <t xml:space="preserve">
(91/12)</t>
    </r>
  </si>
  <si>
    <r>
      <t xml:space="preserve">
 جدول شماره </t>
    </r>
    <r>
      <rPr>
        <u val="single"/>
        <sz val="13"/>
        <rFont val="B Nazanin"/>
        <family val="0"/>
      </rPr>
      <t>1</t>
    </r>
    <r>
      <rPr>
        <sz val="13"/>
        <rFont val="B Nazanin"/>
        <family val="0"/>
      </rPr>
      <t xml:space="preserve"> 
( 93/5 )
</t>
    </r>
  </si>
  <si>
    <r>
      <t xml:space="preserve">مبلغ مابه التفاوت با احتساب ضریب </t>
    </r>
    <r>
      <rPr>
        <sz val="12"/>
        <rFont val="B Nazanin"/>
        <family val="0"/>
      </rPr>
      <t>1.14</t>
    </r>
  </si>
  <si>
    <t>60/70 :  176194.9 × 1.05 × 0.001 = 185   ton</t>
  </si>
  <si>
    <t>پيمانکار:</t>
  </si>
  <si>
    <t xml:space="preserve">دستگاه نظارت: </t>
  </si>
  <si>
    <t xml:space="preserve">پيمانكار: </t>
  </si>
  <si>
    <t>پروژه:</t>
  </si>
  <si>
    <t xml:space="preserve">قرارداد : </t>
  </si>
  <si>
    <t xml:space="preserve">پروژه   : </t>
  </si>
  <si>
    <t>پروژه   :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</si>
</sst>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ريال&quot;#,##0;\-&quot;ريال&quot;#,##0"/>
    <numFmt numFmtId="181" formatCode="&quot;ريال&quot;#,##0;[Red]\-&quot;ريال&quot;#,##0"/>
    <numFmt numFmtId="182" formatCode="&quot;ريال&quot;#,##0.00;\-&quot;ريال&quot;#,##0.00"/>
    <numFmt numFmtId="183" formatCode="&quot;ريال&quot;#,##0.00;[Red]\-&quot;ريال&quot;#,##0.00"/>
    <numFmt numFmtId="184" formatCode="_-&quot;ريال&quot;* #,##0_-;\-&quot;ريال&quot;* #,##0_-;_-&quot;ريال&quot;* &quot;-&quot;_-;_-@_-"/>
    <numFmt numFmtId="185" formatCode="_-* #,##0_-;\-* #,##0_-;_-* &quot;-&quot;_-;_-@_-"/>
    <numFmt numFmtId="186" formatCode="_-&quot;ريال&quot;* #,##0.00_-;\-&quot;ريال&quot;* #,##0.00_-;_-&quot;ريال&quot;* &quot;-&quot;??_-;_-@_-"/>
    <numFmt numFmtId="187" formatCode="_-* #,##0.00_-;\-* #,##0.00_-;_-* &quot;-&quot;??_-;_-@_-"/>
    <numFmt numFmtId="188" formatCode="B2mm/dd/yyyy"/>
    <numFmt numFmtId="189" formatCode="#,##0.0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_-* #,##0.0_-;\-* #,##0.0_-;_-* &quot;-&quot;??_-;_-@_-"/>
    <numFmt numFmtId="196" formatCode="_-* #,##0_-;\-* #,##0_-;_-* &quot;-&quot;??_-;_-@_-"/>
    <numFmt numFmtId="197" formatCode="#,##0.00000"/>
    <numFmt numFmtId="198" formatCode="#,##0.0000000000000000"/>
  </numFmts>
  <fonts count="58">
    <font>
      <sz val="10"/>
      <name val="Arial"/>
      <family val="0"/>
    </font>
    <font>
      <b/>
      <sz val="13"/>
      <name val="B Nazanin"/>
      <family val="0"/>
    </font>
    <font>
      <sz val="12"/>
      <name val="B Nazanin"/>
      <family val="0"/>
    </font>
    <font>
      <sz val="10"/>
      <name val="B Nazanin"/>
      <family val="0"/>
    </font>
    <font>
      <b/>
      <sz val="22"/>
      <name val="B Nazanin"/>
      <family val="0"/>
    </font>
    <font>
      <b/>
      <sz val="12"/>
      <name val="B Nazanin"/>
      <family val="0"/>
    </font>
    <font>
      <sz val="14"/>
      <name val="B Nazanin"/>
      <family val="0"/>
    </font>
    <font>
      <sz val="11"/>
      <name val="B Nazanin"/>
      <family val="0"/>
    </font>
    <font>
      <sz val="16"/>
      <name val="B Nazanin"/>
      <family val="0"/>
    </font>
    <font>
      <sz val="13"/>
      <name val="B Nazanin"/>
      <family val="0"/>
    </font>
    <font>
      <u val="single"/>
      <sz val="12"/>
      <name val="B Nazanin"/>
      <family val="0"/>
    </font>
    <font>
      <u val="single"/>
      <sz val="13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Nazanin"/>
      <family val="0"/>
    </font>
    <font>
      <sz val="14"/>
      <color indexed="8"/>
      <name val="B Nazanin"/>
      <family val="0"/>
    </font>
    <font>
      <sz val="10"/>
      <color indexed="30"/>
      <name val="B Nazanin"/>
      <family val="0"/>
    </font>
    <font>
      <sz val="12"/>
      <color indexed="30"/>
      <name val="B Nazanin"/>
      <family val="0"/>
    </font>
    <font>
      <sz val="16"/>
      <color indexed="8"/>
      <name val="B Nazanin"/>
      <family val="0"/>
    </font>
    <font>
      <sz val="12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14"/>
      <color theme="1"/>
      <name val="B Nazanin"/>
      <family val="0"/>
    </font>
    <font>
      <sz val="10"/>
      <color rgb="FF05699B"/>
      <name val="B Nazanin"/>
      <family val="0"/>
    </font>
    <font>
      <sz val="12"/>
      <color rgb="FF05699B"/>
      <name val="B Nazanin"/>
      <family val="0"/>
    </font>
    <font>
      <sz val="16"/>
      <color theme="1"/>
      <name val="B Nazanin"/>
      <family val="0"/>
    </font>
    <font>
      <sz val="12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3" fontId="2" fillId="0" borderId="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0" xfId="56" applyNumberFormat="1" applyFont="1" applyFill="1" applyBorder="1" applyAlignment="1">
      <alignment horizontal="center" vertical="center"/>
      <protection/>
    </xf>
    <xf numFmtId="0" fontId="52" fillId="0" borderId="14" xfId="56" applyNumberFormat="1" applyFont="1" applyFill="1" applyBorder="1" applyAlignment="1">
      <alignment horizontal="center" vertical="center"/>
      <protection/>
    </xf>
    <xf numFmtId="0" fontId="53" fillId="0" borderId="18" xfId="0" applyNumberFormat="1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/>
    </xf>
    <xf numFmtId="3" fontId="6" fillId="0" borderId="19" xfId="42" applyNumberFormat="1" applyFont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54" fillId="0" borderId="13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96" fontId="3" fillId="0" borderId="0" xfId="42" applyNumberFormat="1" applyFont="1" applyBorder="1" applyAlignment="1">
      <alignment/>
    </xf>
    <xf numFmtId="187" fontId="3" fillId="0" borderId="0" xfId="42" applyFont="1" applyBorder="1" applyAlignment="1">
      <alignment/>
    </xf>
    <xf numFmtId="0" fontId="1" fillId="0" borderId="0" xfId="0" applyFont="1" applyAlignment="1">
      <alignment vertical="center"/>
    </xf>
    <xf numFmtId="3" fontId="9" fillId="0" borderId="19" xfId="42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9" fillId="0" borderId="19" xfId="4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horizontal="right" vertical="center"/>
    </xf>
    <xf numFmtId="0" fontId="53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unnel 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rightToLeft="1" view="pageBreakPreview" zoomScale="85" zoomScaleSheetLayoutView="85" zoomScalePageLayoutView="0" workbookViewId="0" topLeftCell="A1">
      <selection activeCell="D5" sqref="D5"/>
    </sheetView>
  </sheetViews>
  <sheetFormatPr defaultColWidth="9.140625" defaultRowHeight="12.75"/>
  <cols>
    <col min="1" max="1" width="4.140625" style="6" customWidth="1"/>
    <col min="2" max="2" width="15.421875" style="6" customWidth="1"/>
    <col min="3" max="3" width="13.7109375" style="6" customWidth="1"/>
    <col min="4" max="4" width="13.140625" style="6" customWidth="1"/>
    <col min="5" max="5" width="15.7109375" style="6" customWidth="1"/>
    <col min="6" max="6" width="16.8515625" style="6" customWidth="1"/>
    <col min="7" max="7" width="20.8515625" style="6" customWidth="1"/>
    <col min="8" max="8" width="35.7109375" style="6" customWidth="1"/>
    <col min="9" max="9" width="25.421875" style="6" customWidth="1"/>
    <col min="10" max="10" width="11.57421875" style="6" bestFit="1" customWidth="1"/>
    <col min="11" max="11" width="9.140625" style="6" customWidth="1"/>
    <col min="12" max="13" width="9.421875" style="6" bestFit="1" customWidth="1"/>
    <col min="14" max="14" width="9.8515625" style="6" bestFit="1" customWidth="1"/>
    <col min="15" max="15" width="11.57421875" style="6" bestFit="1" customWidth="1"/>
    <col min="16" max="16384" width="9.140625" style="6" customWidth="1"/>
  </cols>
  <sheetData>
    <row r="1" spans="1:9" ht="24.75">
      <c r="A1" s="48" t="s">
        <v>52</v>
      </c>
      <c r="B1" s="48"/>
      <c r="C1" s="48"/>
      <c r="D1" s="48"/>
      <c r="E1" s="48"/>
      <c r="F1" s="48"/>
      <c r="G1" s="48"/>
      <c r="H1" s="48"/>
      <c r="I1" s="40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70.5" customHeight="1">
      <c r="A3" s="8"/>
      <c r="B3" s="41" t="s">
        <v>21</v>
      </c>
      <c r="C3" s="41" t="s">
        <v>24</v>
      </c>
      <c r="D3" s="41" t="s">
        <v>22</v>
      </c>
      <c r="E3" s="41" t="s">
        <v>29</v>
      </c>
      <c r="F3" s="41" t="s">
        <v>23</v>
      </c>
      <c r="G3" s="41" t="s">
        <v>31</v>
      </c>
      <c r="H3" s="41" t="s">
        <v>38</v>
      </c>
      <c r="I3" s="2"/>
    </row>
    <row r="4" spans="2:9" ht="42" customHeight="1">
      <c r="B4" s="41">
        <v>150101</v>
      </c>
      <c r="C4" s="41" t="s">
        <v>25</v>
      </c>
      <c r="D4" s="41">
        <v>3057</v>
      </c>
      <c r="E4" s="41">
        <v>0</v>
      </c>
      <c r="F4" s="41">
        <v>0</v>
      </c>
      <c r="G4" s="41">
        <v>3057</v>
      </c>
      <c r="H4" s="42" t="s">
        <v>39</v>
      </c>
      <c r="I4" s="2"/>
    </row>
    <row r="5" spans="2:9" ht="42" customHeight="1">
      <c r="B5" s="41">
        <v>150301</v>
      </c>
      <c r="C5" s="41" t="s">
        <v>26</v>
      </c>
      <c r="D5" s="41">
        <f>11645+(1240*0.6)</f>
        <v>12389</v>
      </c>
      <c r="E5" s="41">
        <v>0</v>
      </c>
      <c r="F5" s="41">
        <v>0</v>
      </c>
      <c r="G5" s="41">
        <f>D5</f>
        <v>12389</v>
      </c>
      <c r="H5" s="42" t="s">
        <v>40</v>
      </c>
      <c r="I5" s="2"/>
    </row>
    <row r="6" spans="2:9" ht="42" customHeight="1">
      <c r="B6" s="41">
        <v>150603</v>
      </c>
      <c r="C6" s="41" t="s">
        <v>27</v>
      </c>
      <c r="D6" s="41">
        <v>0</v>
      </c>
      <c r="E6" s="41">
        <v>1.1</v>
      </c>
      <c r="F6" s="41">
        <v>38995</v>
      </c>
      <c r="G6" s="41">
        <f>F6*E6</f>
        <v>42894.5</v>
      </c>
      <c r="H6" s="42" t="s">
        <v>39</v>
      </c>
      <c r="I6" s="2"/>
    </row>
    <row r="7" spans="2:9" ht="42" customHeight="1">
      <c r="B7" s="41">
        <v>150605</v>
      </c>
      <c r="C7" s="41" t="s">
        <v>28</v>
      </c>
      <c r="D7" s="41">
        <v>0</v>
      </c>
      <c r="E7" s="41">
        <v>1.2</v>
      </c>
      <c r="F7" s="41">
        <f>92012+6200</f>
        <v>98212</v>
      </c>
      <c r="G7" s="41">
        <f>F7*E7</f>
        <v>117854.4</v>
      </c>
      <c r="H7" s="42" t="s">
        <v>40</v>
      </c>
      <c r="I7" s="2"/>
    </row>
    <row r="8" spans="2:8" s="43" customFormat="1" ht="25.5" customHeight="1">
      <c r="B8" s="49" t="s">
        <v>30</v>
      </c>
      <c r="C8" s="50"/>
      <c r="D8" s="50"/>
      <c r="E8" s="50"/>
      <c r="F8" s="51"/>
      <c r="G8" s="41">
        <f>SUM(G4:G7)</f>
        <v>176194.9</v>
      </c>
      <c r="H8" s="44"/>
    </row>
    <row r="9" spans="1:9" s="43" customFormat="1" ht="12" customHeight="1">
      <c r="A9" s="6"/>
      <c r="B9" s="6"/>
      <c r="C9" s="6"/>
      <c r="D9" s="6"/>
      <c r="E9" s="6"/>
      <c r="F9" s="6"/>
      <c r="G9" s="6"/>
      <c r="H9" s="6"/>
      <c r="I9" s="6"/>
    </row>
    <row r="10" spans="1:9" s="43" customFormat="1" ht="29.25" customHeight="1">
      <c r="A10" s="47" t="s">
        <v>32</v>
      </c>
      <c r="B10" s="47"/>
      <c r="C10" s="47"/>
      <c r="D10" s="47"/>
      <c r="E10" s="47" t="s">
        <v>45</v>
      </c>
      <c r="F10" s="47"/>
      <c r="G10" s="47"/>
      <c r="H10" s="47"/>
      <c r="I10" s="45"/>
    </row>
    <row r="11" spans="1:9" s="43" customFormat="1" ht="29.2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46" customFormat="1" ht="22.5">
      <c r="A12" s="6"/>
      <c r="B12" s="6"/>
      <c r="C12" s="6"/>
      <c r="D12" s="6"/>
      <c r="E12" s="6"/>
      <c r="F12" s="6"/>
      <c r="G12" s="6"/>
      <c r="H12" s="6"/>
      <c r="I12" s="6"/>
    </row>
    <row r="13" spans="1:9" s="46" customFormat="1" ht="23.2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4">
    <mergeCell ref="E10:H10"/>
    <mergeCell ref="A10:D10"/>
    <mergeCell ref="A1:H1"/>
    <mergeCell ref="B8:F8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rightToLeft="1" view="pageBreakPreview" zoomScale="85" zoomScaleSheetLayoutView="85" zoomScalePageLayoutView="0" workbookViewId="0" topLeftCell="A10">
      <selection activeCell="D3" sqref="D3"/>
    </sheetView>
  </sheetViews>
  <sheetFormatPr defaultColWidth="9.140625" defaultRowHeight="12.75"/>
  <cols>
    <col min="1" max="1" width="8.00390625" style="6" customWidth="1"/>
    <col min="2" max="3" width="12.28125" style="6" customWidth="1"/>
    <col min="4" max="4" width="16.00390625" style="6" customWidth="1"/>
    <col min="5" max="5" width="14.421875" style="6" customWidth="1"/>
    <col min="6" max="6" width="13.421875" style="6" hidden="1" customWidth="1"/>
    <col min="7" max="7" width="15.7109375" style="6" customWidth="1"/>
    <col min="8" max="8" width="16.7109375" style="6" customWidth="1"/>
    <col min="9" max="9" width="15.28125" style="6" customWidth="1"/>
    <col min="10" max="10" width="27.7109375" style="6" customWidth="1"/>
    <col min="11" max="11" width="11.57421875" style="6" bestFit="1" customWidth="1"/>
    <col min="12" max="12" width="16.28125" style="6" customWidth="1"/>
    <col min="13" max="14" width="9.421875" style="6" bestFit="1" customWidth="1"/>
    <col min="15" max="15" width="9.8515625" style="6" bestFit="1" customWidth="1"/>
    <col min="16" max="16" width="11.57421875" style="6" bestFit="1" customWidth="1"/>
    <col min="17" max="16384" width="9.140625" style="6" customWidth="1"/>
  </cols>
  <sheetData>
    <row r="1" spans="2:10" ht="24.75">
      <c r="B1" s="48" t="s">
        <v>51</v>
      </c>
      <c r="C1" s="48"/>
      <c r="D1" s="48"/>
      <c r="E1" s="48"/>
      <c r="F1" s="48"/>
      <c r="G1" s="48"/>
      <c r="H1" s="48"/>
      <c r="I1" s="48"/>
      <c r="J1" s="48"/>
    </row>
    <row r="2" spans="2:10" ht="32.25" customHeight="1">
      <c r="B2" s="52" t="s">
        <v>6</v>
      </c>
      <c r="C2" s="52"/>
      <c r="D2" s="52"/>
      <c r="E2" s="52"/>
      <c r="F2" s="36"/>
      <c r="G2" s="36"/>
      <c r="H2" s="52" t="s">
        <v>5</v>
      </c>
      <c r="I2" s="52"/>
      <c r="J2" s="52"/>
    </row>
    <row r="3" spans="1:10" ht="70.5" customHeight="1">
      <c r="A3" s="37" t="s">
        <v>1</v>
      </c>
      <c r="B3" s="37" t="s">
        <v>12</v>
      </c>
      <c r="C3" s="37" t="s">
        <v>11</v>
      </c>
      <c r="D3" s="37" t="s">
        <v>10</v>
      </c>
      <c r="E3" s="37" t="s">
        <v>9</v>
      </c>
      <c r="F3" s="37" t="s">
        <v>8</v>
      </c>
      <c r="G3" s="37" t="s">
        <v>42</v>
      </c>
      <c r="H3" s="37" t="s">
        <v>43</v>
      </c>
      <c r="I3" s="37" t="s">
        <v>7</v>
      </c>
      <c r="J3" s="37" t="s">
        <v>44</v>
      </c>
    </row>
    <row r="4" spans="1:10" ht="40.5">
      <c r="A4" s="38">
        <v>1</v>
      </c>
      <c r="B4" s="37" t="s">
        <v>16</v>
      </c>
      <c r="C4" s="37" t="s">
        <v>15</v>
      </c>
      <c r="D4" s="37">
        <v>23230</v>
      </c>
      <c r="E4" s="37" t="s">
        <v>14</v>
      </c>
      <c r="F4" s="37" t="s">
        <v>13</v>
      </c>
      <c r="G4" s="37">
        <v>13300</v>
      </c>
      <c r="H4" s="37">
        <v>13800</v>
      </c>
      <c r="I4" s="37">
        <v>14712</v>
      </c>
      <c r="J4" s="37">
        <f>(H4-G4)*D4*1.14</f>
        <v>13241099.999999998</v>
      </c>
    </row>
    <row r="5" spans="1:10" ht="39.75" customHeight="1">
      <c r="A5" s="38">
        <v>2</v>
      </c>
      <c r="B5" s="37" t="s">
        <v>16</v>
      </c>
      <c r="C5" s="37" t="s">
        <v>15</v>
      </c>
      <c r="D5" s="37">
        <v>26660</v>
      </c>
      <c r="E5" s="37" t="s">
        <v>18</v>
      </c>
      <c r="F5" s="37" t="s">
        <v>17</v>
      </c>
      <c r="G5" s="37">
        <v>13300</v>
      </c>
      <c r="H5" s="37">
        <v>13800</v>
      </c>
      <c r="I5" s="37">
        <v>14712</v>
      </c>
      <c r="J5" s="37">
        <f aca="true" t="shared" si="0" ref="J5:J10">(H5-G5)*D5*1.14</f>
        <v>15196199.999999998</v>
      </c>
    </row>
    <row r="6" spans="1:10" ht="40.5">
      <c r="A6" s="38">
        <f aca="true" t="shared" si="1" ref="A6:A11">1+A5</f>
        <v>3</v>
      </c>
      <c r="B6" s="37" t="s">
        <v>16</v>
      </c>
      <c r="C6" s="37" t="s">
        <v>15</v>
      </c>
      <c r="D6" s="37">
        <v>21890</v>
      </c>
      <c r="E6" s="37" t="s">
        <v>18</v>
      </c>
      <c r="F6" s="37" t="s">
        <v>17</v>
      </c>
      <c r="G6" s="37">
        <v>13300</v>
      </c>
      <c r="H6" s="37">
        <v>13800</v>
      </c>
      <c r="I6" s="37">
        <v>14712</v>
      </c>
      <c r="J6" s="37">
        <f t="shared" si="0"/>
        <v>12477299.999999998</v>
      </c>
    </row>
    <row r="7" spans="1:10" ht="40.5">
      <c r="A7" s="38">
        <f t="shared" si="1"/>
        <v>4</v>
      </c>
      <c r="B7" s="37" t="s">
        <v>16</v>
      </c>
      <c r="C7" s="37" t="s">
        <v>15</v>
      </c>
      <c r="D7" s="37">
        <v>25160</v>
      </c>
      <c r="E7" s="39" t="s">
        <v>33</v>
      </c>
      <c r="F7" s="37" t="s">
        <v>17</v>
      </c>
      <c r="G7" s="37">
        <v>13300</v>
      </c>
      <c r="H7" s="37">
        <v>13800</v>
      </c>
      <c r="I7" s="37">
        <v>14712</v>
      </c>
      <c r="J7" s="37">
        <f t="shared" si="0"/>
        <v>14341199.999999998</v>
      </c>
    </row>
    <row r="8" spans="1:10" ht="40.5">
      <c r="A8" s="38">
        <f t="shared" si="1"/>
        <v>5</v>
      </c>
      <c r="B8" s="37" t="s">
        <v>16</v>
      </c>
      <c r="C8" s="37" t="s">
        <v>15</v>
      </c>
      <c r="D8" s="37">
        <v>26900</v>
      </c>
      <c r="E8" s="39" t="s">
        <v>33</v>
      </c>
      <c r="F8" s="37" t="s">
        <v>17</v>
      </c>
      <c r="G8" s="37">
        <v>13300</v>
      </c>
      <c r="H8" s="37">
        <v>13800</v>
      </c>
      <c r="I8" s="37">
        <v>14712</v>
      </c>
      <c r="J8" s="37">
        <f t="shared" si="0"/>
        <v>15332999.999999998</v>
      </c>
    </row>
    <row r="9" spans="1:10" ht="40.5">
      <c r="A9" s="38">
        <f t="shared" si="1"/>
        <v>6</v>
      </c>
      <c r="B9" s="37" t="s">
        <v>16</v>
      </c>
      <c r="C9" s="37" t="s">
        <v>15</v>
      </c>
      <c r="D9" s="37">
        <v>24970</v>
      </c>
      <c r="E9" s="39" t="s">
        <v>33</v>
      </c>
      <c r="F9" s="37" t="s">
        <v>17</v>
      </c>
      <c r="G9" s="37">
        <v>13300</v>
      </c>
      <c r="H9" s="37">
        <v>13800</v>
      </c>
      <c r="I9" s="37">
        <v>14712</v>
      </c>
      <c r="J9" s="37">
        <f t="shared" si="0"/>
        <v>14232899.999999998</v>
      </c>
    </row>
    <row r="10" spans="1:10" ht="40.5">
      <c r="A10" s="38">
        <f t="shared" si="1"/>
        <v>7</v>
      </c>
      <c r="B10" s="37" t="s">
        <v>16</v>
      </c>
      <c r="C10" s="37" t="s">
        <v>15</v>
      </c>
      <c r="D10" s="37">
        <v>26550</v>
      </c>
      <c r="E10" s="39" t="s">
        <v>34</v>
      </c>
      <c r="F10" s="37" t="s">
        <v>17</v>
      </c>
      <c r="G10" s="37">
        <v>13300</v>
      </c>
      <c r="H10" s="37">
        <v>13800</v>
      </c>
      <c r="I10" s="37">
        <v>14712</v>
      </c>
      <c r="J10" s="37">
        <f t="shared" si="0"/>
        <v>15133499.999999998</v>
      </c>
    </row>
    <row r="11" spans="1:10" ht="40.5">
      <c r="A11" s="38">
        <f t="shared" si="1"/>
        <v>8</v>
      </c>
      <c r="B11" s="37" t="s">
        <v>16</v>
      </c>
      <c r="C11" s="37" t="s">
        <v>15</v>
      </c>
      <c r="D11" s="37">
        <v>9640</v>
      </c>
      <c r="E11" s="39" t="s">
        <v>34</v>
      </c>
      <c r="F11" s="37" t="s">
        <v>17</v>
      </c>
      <c r="G11" s="37">
        <v>13300</v>
      </c>
      <c r="H11" s="37">
        <v>13800</v>
      </c>
      <c r="I11" s="37">
        <v>14712</v>
      </c>
      <c r="J11" s="37">
        <f>(H11-G11)*D11*1.14</f>
        <v>5494799.999999999</v>
      </c>
    </row>
    <row r="12" spans="4:10" ht="20.25">
      <c r="D12" s="28"/>
      <c r="I12" s="37" t="s">
        <v>0</v>
      </c>
      <c r="J12" s="37">
        <f>SUM(J4:J11)</f>
        <v>105449999.99999999</v>
      </c>
    </row>
    <row r="13" spans="4:7" ht="29.25" customHeight="1">
      <c r="D13" s="28"/>
      <c r="G13" s="28"/>
    </row>
  </sheetData>
  <sheetProtection/>
  <mergeCells count="3">
    <mergeCell ref="B1:J1"/>
    <mergeCell ref="B2:E2"/>
    <mergeCell ref="H2:J2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rightToLeft="1" view="pageBreakPreview" zoomScale="70" zoomScaleSheetLayoutView="70" zoomScalePageLayoutView="0" workbookViewId="0" topLeftCell="A1">
      <selection activeCell="C9" sqref="C9"/>
    </sheetView>
  </sheetViews>
  <sheetFormatPr defaultColWidth="9.140625" defaultRowHeight="30" customHeight="1"/>
  <cols>
    <col min="1" max="1" width="21.140625" style="6" customWidth="1"/>
    <col min="2" max="2" width="18.57421875" style="6" customWidth="1"/>
    <col min="3" max="3" width="29.421875" style="6" customWidth="1"/>
    <col min="4" max="4" width="22.8515625" style="6" customWidth="1"/>
    <col min="5" max="6" width="9.140625" style="6" customWidth="1"/>
    <col min="7" max="7" width="13.8515625" style="6" bestFit="1" customWidth="1"/>
    <col min="8" max="16384" width="9.140625" style="6" customWidth="1"/>
  </cols>
  <sheetData>
    <row r="1" spans="1:4" ht="30" customHeight="1">
      <c r="A1" s="3"/>
      <c r="B1" s="4"/>
      <c r="C1" s="4"/>
      <c r="D1" s="5"/>
    </row>
    <row r="2" spans="1:4" ht="30" customHeight="1">
      <c r="A2" s="53" t="s">
        <v>49</v>
      </c>
      <c r="B2" s="54"/>
      <c r="C2" s="54"/>
      <c r="D2" s="55"/>
    </row>
    <row r="3" spans="1:4" ht="30" customHeight="1">
      <c r="A3" s="7"/>
      <c r="B3" s="8"/>
      <c r="C3" s="8"/>
      <c r="D3" s="9"/>
    </row>
    <row r="4" spans="1:4" ht="30" customHeight="1">
      <c r="A4" s="19"/>
      <c r="B4" s="20"/>
      <c r="C4" s="20"/>
      <c r="D4" s="21"/>
    </row>
    <row r="5" spans="1:4" ht="30" customHeight="1">
      <c r="A5" s="22" t="s">
        <v>2</v>
      </c>
      <c r="B5" s="23" t="s">
        <v>36</v>
      </c>
      <c r="C5" s="23" t="s">
        <v>37</v>
      </c>
      <c r="D5" s="24" t="s">
        <v>3</v>
      </c>
    </row>
    <row r="6" spans="1:4" ht="30" customHeight="1">
      <c r="A6" s="22" t="s">
        <v>4</v>
      </c>
      <c r="B6" s="25">
        <f>قیر!J12</f>
        <v>105449999.99999999</v>
      </c>
      <c r="C6" s="26">
        <v>25675650</v>
      </c>
      <c r="D6" s="27">
        <f>B6-C6</f>
        <v>79774349.99999999</v>
      </c>
    </row>
    <row r="7" spans="1:7" ht="30" customHeight="1">
      <c r="A7" s="59" t="s">
        <v>41</v>
      </c>
      <c r="B7" s="60"/>
      <c r="C7" s="60"/>
      <c r="D7" s="61"/>
      <c r="G7" s="28"/>
    </row>
    <row r="8" spans="1:4" ht="30" customHeight="1">
      <c r="A8" s="7"/>
      <c r="B8" s="8"/>
      <c r="C8" s="8"/>
      <c r="D8" s="9"/>
    </row>
    <row r="9" spans="1:7" ht="30" customHeight="1">
      <c r="A9" s="29"/>
      <c r="B9" s="30"/>
      <c r="C9" s="31"/>
      <c r="D9" s="32"/>
      <c r="G9" s="28"/>
    </row>
    <row r="10" spans="1:4" ht="30" customHeight="1">
      <c r="A10" s="7"/>
      <c r="B10" s="8"/>
      <c r="C10" s="8"/>
      <c r="D10" s="9"/>
    </row>
    <row r="11" spans="1:4" s="33" customFormat="1" ht="21.75" customHeight="1">
      <c r="A11" s="7"/>
      <c r="B11" s="8"/>
      <c r="C11" s="8"/>
      <c r="D11" s="9"/>
    </row>
    <row r="12" spans="1:4" ht="30" customHeight="1">
      <c r="A12" s="7"/>
      <c r="B12" s="8"/>
      <c r="C12" s="8"/>
      <c r="D12" s="9"/>
    </row>
    <row r="13" spans="1:4" ht="30" customHeight="1">
      <c r="A13" s="7"/>
      <c r="B13" s="8"/>
      <c r="C13" s="8"/>
      <c r="D13" s="9"/>
    </row>
    <row r="14" spans="1:4" ht="30" customHeight="1">
      <c r="A14" s="7"/>
      <c r="B14" s="8"/>
      <c r="C14" s="8"/>
      <c r="D14" s="9"/>
    </row>
    <row r="15" spans="1:4" ht="30" customHeight="1">
      <c r="A15" s="7"/>
      <c r="B15" s="8"/>
      <c r="C15" s="8"/>
      <c r="D15" s="9"/>
    </row>
    <row r="16" spans="1:4" ht="30" customHeight="1">
      <c r="A16" s="7"/>
      <c r="B16" s="8"/>
      <c r="C16" s="34"/>
      <c r="D16" s="9"/>
    </row>
    <row r="17" spans="1:4" ht="30" customHeight="1">
      <c r="A17" s="7"/>
      <c r="B17" s="8"/>
      <c r="C17" s="35"/>
      <c r="D17" s="9"/>
    </row>
    <row r="18" spans="1:4" ht="30" customHeight="1">
      <c r="A18" s="56" t="s">
        <v>46</v>
      </c>
      <c r="B18" s="57"/>
      <c r="C18" s="57" t="s">
        <v>47</v>
      </c>
      <c r="D18" s="58"/>
    </row>
    <row r="19" spans="1:4" ht="30" customHeight="1">
      <c r="A19" s="7"/>
      <c r="B19" s="8"/>
      <c r="C19" s="8"/>
      <c r="D19" s="9"/>
    </row>
    <row r="20" spans="1:4" ht="30" customHeight="1">
      <c r="A20" s="7"/>
      <c r="B20" s="8"/>
      <c r="C20" s="8"/>
      <c r="D20" s="9"/>
    </row>
    <row r="21" spans="1:4" ht="30" customHeight="1">
      <c r="A21" s="7"/>
      <c r="B21" s="8"/>
      <c r="C21" s="8"/>
      <c r="D21" s="9"/>
    </row>
    <row r="22" spans="1:4" ht="30" customHeight="1">
      <c r="A22" s="7"/>
      <c r="B22" s="8"/>
      <c r="C22" s="8"/>
      <c r="D22" s="9"/>
    </row>
    <row r="23" spans="1:4" ht="30" customHeight="1" thickBot="1">
      <c r="A23" s="16"/>
      <c r="B23" s="17"/>
      <c r="C23" s="17"/>
      <c r="D23" s="18"/>
    </row>
  </sheetData>
  <sheetProtection/>
  <mergeCells count="4">
    <mergeCell ref="A2:D2"/>
    <mergeCell ref="A18:B18"/>
    <mergeCell ref="C18:D18"/>
    <mergeCell ref="A7:D7"/>
  </mergeCells>
  <printOptions horizontalCentered="1" verticalCentered="1"/>
  <pageMargins left="0" right="0" top="0" bottom="0" header="0.3" footer="0.3"/>
  <pageSetup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7"/>
  <sheetViews>
    <sheetView rightToLeft="1"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2.421875" style="6" customWidth="1"/>
    <col min="2" max="2" width="10.57421875" style="6" customWidth="1"/>
    <col min="3" max="6" width="9.140625" style="6" customWidth="1"/>
    <col min="7" max="7" width="11.421875" style="6" customWidth="1"/>
    <col min="8" max="16384" width="9.140625" style="6" customWidth="1"/>
  </cols>
  <sheetData>
    <row r="1" spans="2:7" ht="15.75">
      <c r="B1" s="3"/>
      <c r="C1" s="4"/>
      <c r="D1" s="4"/>
      <c r="E1" s="4"/>
      <c r="F1" s="4"/>
      <c r="G1" s="5"/>
    </row>
    <row r="2" spans="2:7" ht="15.75">
      <c r="B2" s="7"/>
      <c r="C2" s="8"/>
      <c r="D2" s="8"/>
      <c r="E2" s="8"/>
      <c r="F2" s="8"/>
      <c r="G2" s="9"/>
    </row>
    <row r="3" spans="2:7" ht="15.75">
      <c r="B3" s="7"/>
      <c r="C3" s="67" t="s">
        <v>19</v>
      </c>
      <c r="D3" s="67"/>
      <c r="E3" s="67"/>
      <c r="F3" s="67"/>
      <c r="G3" s="9"/>
    </row>
    <row r="4" spans="2:7" ht="15.75">
      <c r="B4" s="7"/>
      <c r="C4" s="67"/>
      <c r="D4" s="67"/>
      <c r="E4" s="67"/>
      <c r="F4" s="67"/>
      <c r="G4" s="9"/>
    </row>
    <row r="5" spans="2:7" ht="15.75">
      <c r="B5" s="7"/>
      <c r="C5" s="67"/>
      <c r="D5" s="67"/>
      <c r="E5" s="67"/>
      <c r="F5" s="67"/>
      <c r="G5" s="9"/>
    </row>
    <row r="6" spans="2:7" ht="12.75" customHeight="1">
      <c r="B6" s="7"/>
      <c r="C6" s="10"/>
      <c r="D6" s="10"/>
      <c r="E6" s="10"/>
      <c r="F6" s="10"/>
      <c r="G6" s="9"/>
    </row>
    <row r="7" spans="2:7" ht="12.75" customHeight="1">
      <c r="B7" s="7"/>
      <c r="C7" s="68" t="s">
        <v>20</v>
      </c>
      <c r="D7" s="68"/>
      <c r="E7" s="68"/>
      <c r="F7" s="68"/>
      <c r="G7" s="9"/>
    </row>
    <row r="8" spans="2:7" ht="15.75" customHeight="1">
      <c r="B8" s="7"/>
      <c r="C8" s="68"/>
      <c r="D8" s="68"/>
      <c r="E8" s="68"/>
      <c r="F8" s="68"/>
      <c r="G8" s="9"/>
    </row>
    <row r="9" spans="2:7" ht="21">
      <c r="B9" s="7"/>
      <c r="C9" s="11"/>
      <c r="D9" s="12"/>
      <c r="E9" s="12"/>
      <c r="F9" s="11"/>
      <c r="G9" s="9"/>
    </row>
    <row r="10" spans="2:7" ht="21">
      <c r="B10" s="7"/>
      <c r="C10" s="11"/>
      <c r="D10" s="12"/>
      <c r="E10" s="12"/>
      <c r="F10" s="11"/>
      <c r="G10" s="9"/>
    </row>
    <row r="11" spans="2:7" ht="15.75">
      <c r="B11" s="7"/>
      <c r="C11" s="8"/>
      <c r="D11" s="8"/>
      <c r="E11" s="8"/>
      <c r="F11" s="8"/>
      <c r="G11" s="9"/>
    </row>
    <row r="12" spans="2:7" ht="15.75">
      <c r="B12" s="7"/>
      <c r="C12" s="8"/>
      <c r="D12" s="8"/>
      <c r="E12" s="8"/>
      <c r="F12" s="8"/>
      <c r="G12" s="9"/>
    </row>
    <row r="13" spans="2:7" ht="12.75" customHeight="1">
      <c r="B13" s="64" t="s">
        <v>49</v>
      </c>
      <c r="C13" s="65"/>
      <c r="D13" s="65"/>
      <c r="E13" s="65"/>
      <c r="F13" s="65"/>
      <c r="G13" s="66"/>
    </row>
    <row r="14" spans="2:7" ht="12.75" customHeight="1">
      <c r="B14" s="64"/>
      <c r="C14" s="65"/>
      <c r="D14" s="65"/>
      <c r="E14" s="65"/>
      <c r="F14" s="65"/>
      <c r="G14" s="66"/>
    </row>
    <row r="15" spans="2:7" ht="15.75">
      <c r="B15" s="7"/>
      <c r="G15" s="9"/>
    </row>
    <row r="16" spans="2:7" ht="15.75">
      <c r="B16" s="7"/>
      <c r="G16" s="9"/>
    </row>
    <row r="17" spans="2:7" ht="12.75" customHeight="1">
      <c r="B17" s="7"/>
      <c r="C17" s="68" t="s">
        <v>47</v>
      </c>
      <c r="D17" s="68"/>
      <c r="E17" s="68"/>
      <c r="F17" s="68"/>
      <c r="G17" s="9"/>
    </row>
    <row r="18" spans="2:7" ht="12.75" customHeight="1">
      <c r="B18" s="7"/>
      <c r="C18" s="68"/>
      <c r="D18" s="68"/>
      <c r="E18" s="68"/>
      <c r="F18" s="68"/>
      <c r="G18" s="9"/>
    </row>
    <row r="19" spans="2:7" ht="15.75">
      <c r="B19" s="7"/>
      <c r="C19" s="8"/>
      <c r="D19" s="8"/>
      <c r="E19" s="8"/>
      <c r="F19" s="8"/>
      <c r="G19" s="9"/>
    </row>
    <row r="20" spans="2:7" ht="12.75" customHeight="1">
      <c r="B20" s="7"/>
      <c r="C20" s="10"/>
      <c r="D20" s="10"/>
      <c r="E20" s="10"/>
      <c r="F20" s="10"/>
      <c r="G20" s="9"/>
    </row>
    <row r="21" spans="2:7" ht="12.75" customHeight="1">
      <c r="B21" s="7"/>
      <c r="C21" s="62" t="s">
        <v>48</v>
      </c>
      <c r="D21" s="62"/>
      <c r="E21" s="62"/>
      <c r="F21" s="62"/>
      <c r="G21" s="9"/>
    </row>
    <row r="22" spans="2:7" ht="12.75" customHeight="1">
      <c r="B22" s="7"/>
      <c r="C22" s="62"/>
      <c r="D22" s="62"/>
      <c r="E22" s="62"/>
      <c r="F22" s="62"/>
      <c r="G22" s="9"/>
    </row>
    <row r="23" spans="2:7" ht="12.75" customHeight="1">
      <c r="B23" s="7"/>
      <c r="C23" s="13"/>
      <c r="D23" s="13"/>
      <c r="E23" s="13"/>
      <c r="F23" s="13"/>
      <c r="G23" s="9"/>
    </row>
    <row r="24" spans="2:7" ht="12.75" customHeight="1">
      <c r="B24" s="7"/>
      <c r="C24" s="13"/>
      <c r="D24" s="13"/>
      <c r="E24" s="13"/>
      <c r="F24" s="13"/>
      <c r="G24" s="9"/>
    </row>
    <row r="25" spans="2:7" ht="15.75">
      <c r="B25" s="7"/>
      <c r="C25" s="70" t="s">
        <v>50</v>
      </c>
      <c r="D25" s="70"/>
      <c r="E25" s="70"/>
      <c r="F25" s="70"/>
      <c r="G25" s="9"/>
    </row>
    <row r="26" spans="2:7" ht="15.75">
      <c r="B26" s="7"/>
      <c r="C26" s="70"/>
      <c r="D26" s="70"/>
      <c r="E26" s="70"/>
      <c r="F26" s="70"/>
      <c r="G26" s="9"/>
    </row>
    <row r="27" spans="2:7" ht="15.75">
      <c r="B27" s="7"/>
      <c r="G27" s="9"/>
    </row>
    <row r="28" spans="2:7" ht="15.75">
      <c r="B28" s="7"/>
      <c r="G28" s="9"/>
    </row>
    <row r="29" spans="2:7" ht="15.75">
      <c r="B29" s="7"/>
      <c r="C29" s="8"/>
      <c r="D29" s="8"/>
      <c r="E29" s="8"/>
      <c r="F29" s="8"/>
      <c r="G29" s="9"/>
    </row>
    <row r="30" spans="2:7" ht="18.75">
      <c r="B30" s="14"/>
      <c r="C30" s="69" t="s">
        <v>35</v>
      </c>
      <c r="D30" s="69"/>
      <c r="E30" s="69"/>
      <c r="F30" s="69"/>
      <c r="G30" s="15"/>
    </row>
    <row r="31" spans="2:7" ht="18.75">
      <c r="B31" s="14"/>
      <c r="C31" s="69"/>
      <c r="D31" s="69"/>
      <c r="E31" s="69"/>
      <c r="F31" s="69"/>
      <c r="G31" s="15"/>
    </row>
    <row r="32" spans="2:7" ht="15.75">
      <c r="B32" s="7"/>
      <c r="C32" s="8"/>
      <c r="D32" s="8"/>
      <c r="E32" s="8"/>
      <c r="F32" s="8"/>
      <c r="G32" s="9"/>
    </row>
    <row r="33" spans="2:7" ht="15.75">
      <c r="B33" s="7"/>
      <c r="C33" s="63"/>
      <c r="D33" s="63"/>
      <c r="E33" s="63"/>
      <c r="F33" s="63"/>
      <c r="G33" s="9"/>
    </row>
    <row r="34" spans="2:7" ht="15.75">
      <c r="B34" s="7"/>
      <c r="C34" s="63"/>
      <c r="D34" s="63"/>
      <c r="E34" s="63"/>
      <c r="F34" s="63"/>
      <c r="G34" s="9"/>
    </row>
    <row r="35" spans="2:7" ht="15.75">
      <c r="B35" s="7"/>
      <c r="C35" s="8"/>
      <c r="D35" s="8"/>
      <c r="E35" s="8"/>
      <c r="F35" s="8"/>
      <c r="G35" s="9"/>
    </row>
    <row r="36" spans="2:7" ht="15.75">
      <c r="B36" s="7"/>
      <c r="C36" s="8"/>
      <c r="D36" s="8"/>
      <c r="E36" s="8"/>
      <c r="F36" s="8"/>
      <c r="G36" s="9"/>
    </row>
    <row r="37" spans="2:7" ht="16.5" thickBot="1">
      <c r="B37" s="16"/>
      <c r="C37" s="17"/>
      <c r="D37" s="17"/>
      <c r="E37" s="17"/>
      <c r="F37" s="17"/>
      <c r="G37" s="18"/>
    </row>
  </sheetData>
  <sheetProtection/>
  <mergeCells count="8">
    <mergeCell ref="C21:F22"/>
    <mergeCell ref="C33:F34"/>
    <mergeCell ref="B13:G14"/>
    <mergeCell ref="C3:F5"/>
    <mergeCell ref="C7:F8"/>
    <mergeCell ref="C30:F31"/>
    <mergeCell ref="C17:F18"/>
    <mergeCell ref="C25:F26"/>
  </mergeCells>
  <printOptions horizontalCentered="1" verticalCentered="1"/>
  <pageMargins left="0.7" right="0.7" top="0.75" bottom="0.75" header="0.3" footer="0.3"/>
  <pageSetup horizontalDpi="600" verticalDpi="600" orientation="portrait" paperSize="9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dell</cp:lastModifiedBy>
  <cp:lastPrinted>2017-09-27T08:46:25Z</cp:lastPrinted>
  <dcterms:created xsi:type="dcterms:W3CDTF">2002-05-07T04:40:55Z</dcterms:created>
  <dcterms:modified xsi:type="dcterms:W3CDTF">2022-02-26T07:40:58Z</dcterms:modified>
  <cp:category/>
  <cp:version/>
  <cp:contentType/>
  <cp:contentStatus/>
</cp:coreProperties>
</file>